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9600" yWindow="-15" windowWidth="9645" windowHeight="9120"/>
  </bookViews>
  <sheets>
    <sheet name="Розрахунки (№ 2)" sheetId="1" r:id="rId1"/>
    <sheet name="Відрахування (№ 2)" sheetId="4" r:id="rId2"/>
    <sheet name="Лист2" sheetId="2" r:id="rId3"/>
    <sheet name="Лист3" sheetId="3" r:id="rId4"/>
  </sheets>
  <calcPr calcId="124519"/>
</workbook>
</file>

<file path=xl/calcChain.xml><?xml version="1.0" encoding="utf-8"?>
<calcChain xmlns="http://schemas.openxmlformats.org/spreadsheetml/2006/main">
  <c r="D8" i="1"/>
  <c r="D10" s="1"/>
  <c r="C14" i="4"/>
  <c r="D14"/>
  <c r="E2"/>
  <c r="F2" s="1"/>
  <c r="E3"/>
  <c r="F3" s="1"/>
  <c r="E4"/>
  <c r="F4" s="1"/>
  <c r="E5"/>
  <c r="F5" s="1"/>
  <c r="E6"/>
  <c r="F6" s="1"/>
  <c r="E7"/>
  <c r="F7" s="1"/>
  <c r="E8"/>
  <c r="E9"/>
  <c r="F9" s="1"/>
  <c r="E10"/>
  <c r="F10" s="1"/>
  <c r="E11"/>
  <c r="F11" s="1"/>
  <c r="E12"/>
  <c r="F12" s="1"/>
  <c r="E13"/>
  <c r="F13" s="1"/>
  <c r="D5" i="1"/>
  <c r="D6" s="1"/>
  <c r="D11"/>
  <c r="D13" s="1"/>
  <c r="D4"/>
  <c r="D9" s="1"/>
  <c r="E14" i="4" l="1"/>
  <c r="F8"/>
  <c r="F14" s="1"/>
  <c r="D15" i="1"/>
  <c r="D12"/>
  <c r="D14" s="1"/>
  <c r="D16" l="1"/>
</calcChain>
</file>

<file path=xl/sharedStrings.xml><?xml version="1.0" encoding="utf-8"?>
<sst xmlns="http://schemas.openxmlformats.org/spreadsheetml/2006/main" count="23" uniqueCount="19">
  <si>
    <t>Мінімальна зарплата</t>
  </si>
  <si>
    <t>Єдиний податок</t>
  </si>
  <si>
    <t>Найманий працівник</t>
  </si>
  <si>
    <t>Разом</t>
  </si>
  <si>
    <t>Єдиний соціальний внесок, 3,6%</t>
  </si>
  <si>
    <t>Податок на доходи фізичних осіб</t>
  </si>
  <si>
    <t>Єдиний соціальний внесок, 37,06%</t>
  </si>
  <si>
    <t>Податкова соціальна пільга</t>
  </si>
  <si>
    <t>Разом відрахувань</t>
  </si>
  <si>
    <t>Разом нарахувань</t>
  </si>
  <si>
    <t>Разом обов’язкових платежів</t>
  </si>
  <si>
    <t>На 1 січня</t>
  </si>
  <si>
    <t>Поточна</t>
  </si>
  <si>
    <t>Підприємець</t>
  </si>
  <si>
    <t>Єдиний соціальний внесок, 34,7</t>
  </si>
  <si>
    <t>Працівники</t>
  </si>
  <si>
    <t>Місяць</t>
  </si>
  <si>
    <t>За рік</t>
  </si>
  <si>
    <t>Зарплата, мінімальна + 10%</t>
  </si>
</sst>
</file>

<file path=xl/styles.xml><?xml version="1.0" encoding="utf-8"?>
<styleSheet xmlns="http://schemas.openxmlformats.org/spreadsheetml/2006/main">
  <numFmts count="2">
    <numFmt numFmtId="164" formatCode="\×\ 0"/>
    <numFmt numFmtId="165" formatCode="mmmm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0" fillId="0" borderId="0" xfId="0" applyNumberFormat="1"/>
    <xf numFmtId="0" fontId="1" fillId="0" borderId="0" xfId="0" applyFont="1"/>
    <xf numFmtId="4" fontId="1" fillId="0" borderId="0" xfId="0" applyNumberFormat="1" applyFont="1"/>
    <xf numFmtId="4" fontId="2" fillId="0" borderId="0" xfId="0" applyNumberFormat="1" applyFont="1"/>
    <xf numFmtId="4" fontId="0" fillId="0" borderId="1" xfId="0" applyNumberFormat="1" applyBorder="1"/>
    <xf numFmtId="4" fontId="0" fillId="0" borderId="2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0" fillId="0" borderId="7" xfId="0" applyNumberFormat="1" applyBorder="1"/>
    <xf numFmtId="4" fontId="0" fillId="0" borderId="8" xfId="0" applyNumberFormat="1" applyBorder="1"/>
    <xf numFmtId="0" fontId="1" fillId="0" borderId="0" xfId="0" applyFont="1" applyAlignment="1">
      <alignment horizontal="center"/>
    </xf>
    <xf numFmtId="4" fontId="3" fillId="0" borderId="0" xfId="0" applyNumberFormat="1" applyFont="1"/>
    <xf numFmtId="165" fontId="0" fillId="0" borderId="9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4" fontId="4" fillId="0" borderId="0" xfId="0" applyNumberFormat="1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4" fontId="5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6"/>
  <sheetViews>
    <sheetView tabSelected="1" workbookViewId="0">
      <selection activeCell="D2" sqref="D2"/>
    </sheetView>
  </sheetViews>
  <sheetFormatPr defaultRowHeight="15"/>
  <cols>
    <col min="2" max="2" width="21" customWidth="1"/>
    <col min="3" max="3" width="33.140625" bestFit="1" customWidth="1"/>
    <col min="4" max="4" width="9.140625" style="1"/>
  </cols>
  <sheetData>
    <row r="1" spans="2:4">
      <c r="B1" s="2" t="s">
        <v>0</v>
      </c>
      <c r="C1" t="s">
        <v>11</v>
      </c>
      <c r="D1" s="1">
        <v>1073</v>
      </c>
    </row>
    <row r="2" spans="2:4">
      <c r="C2" s="17" t="s">
        <v>12</v>
      </c>
      <c r="D2" s="18">
        <v>1073</v>
      </c>
    </row>
    <row r="4" spans="2:4">
      <c r="B4" s="2" t="s">
        <v>13</v>
      </c>
      <c r="C4" t="s">
        <v>1</v>
      </c>
      <c r="D4" s="1">
        <f>D1*0.2</f>
        <v>214.60000000000002</v>
      </c>
    </row>
    <row r="5" spans="2:4">
      <c r="C5" t="s">
        <v>14</v>
      </c>
      <c r="D5" s="1">
        <f>ROUND(D2*0.347*100,0)/100</f>
        <v>372.33</v>
      </c>
    </row>
    <row r="6" spans="2:4">
      <c r="C6" s="2" t="s">
        <v>10</v>
      </c>
      <c r="D6" s="3">
        <f>D5+D4</f>
        <v>586.93000000000006</v>
      </c>
    </row>
    <row r="7" spans="2:4">
      <c r="C7" s="2"/>
      <c r="D7" s="3"/>
    </row>
    <row r="8" spans="2:4">
      <c r="B8" s="2" t="s">
        <v>2</v>
      </c>
      <c r="C8" s="20" t="s">
        <v>18</v>
      </c>
      <c r="D8" s="21">
        <f>ROUND(D2*1.1,0)</f>
        <v>1180</v>
      </c>
    </row>
    <row r="9" spans="2:4">
      <c r="C9" t="s">
        <v>1</v>
      </c>
      <c r="D9" s="1">
        <f>D4/2</f>
        <v>107.30000000000001</v>
      </c>
    </row>
    <row r="10" spans="2:4">
      <c r="C10" t="s">
        <v>4</v>
      </c>
      <c r="D10" s="1">
        <f>ROUND(D8*0.036*100,0)/100</f>
        <v>42.48</v>
      </c>
    </row>
    <row r="11" spans="2:4">
      <c r="C11" t="s">
        <v>7</v>
      </c>
      <c r="D11" s="1">
        <f>D1/2</f>
        <v>536.5</v>
      </c>
    </row>
    <row r="12" spans="2:4">
      <c r="C12" t="s">
        <v>5</v>
      </c>
      <c r="D12" s="1">
        <f>ROUND((D8-D10-D11)*15,0)/100</f>
        <v>90.15</v>
      </c>
    </row>
    <row r="13" spans="2:4">
      <c r="C13" s="17" t="s">
        <v>6</v>
      </c>
      <c r="D13" s="18">
        <f>ROUND(D11*0.3706*100,0)/100</f>
        <v>198.83</v>
      </c>
    </row>
    <row r="14" spans="2:4">
      <c r="C14" t="s">
        <v>8</v>
      </c>
      <c r="D14" s="1">
        <f>D12+D10</f>
        <v>132.63</v>
      </c>
    </row>
    <row r="15" spans="2:4">
      <c r="C15" t="s">
        <v>9</v>
      </c>
      <c r="D15" s="1">
        <f>D13+D9</f>
        <v>306.13</v>
      </c>
    </row>
    <row r="16" spans="2:4">
      <c r="C16" s="2" t="s">
        <v>10</v>
      </c>
      <c r="D16" s="3">
        <f>D15+D14</f>
        <v>438.76</v>
      </c>
    </row>
  </sheetData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zoomScale="125" zoomScaleNormal="125" workbookViewId="0">
      <selection activeCell="E1" sqref="E1"/>
    </sheetView>
  </sheetViews>
  <sheetFormatPr defaultRowHeight="15"/>
  <cols>
    <col min="1" max="1" width="9.7109375" bestFit="1" customWidth="1"/>
  </cols>
  <sheetData>
    <row r="1" spans="1:6" ht="15.75" thickBot="1">
      <c r="A1" s="11" t="s">
        <v>16</v>
      </c>
      <c r="B1" s="2" t="s">
        <v>0</v>
      </c>
      <c r="C1" s="2" t="s">
        <v>13</v>
      </c>
      <c r="D1" s="2" t="s">
        <v>15</v>
      </c>
      <c r="E1" s="19">
        <v>5</v>
      </c>
      <c r="F1" s="11" t="s">
        <v>3</v>
      </c>
    </row>
    <row r="2" spans="1:6">
      <c r="A2" s="13">
        <v>40909</v>
      </c>
      <c r="B2" s="10">
        <v>1073</v>
      </c>
      <c r="C2" s="10">
        <v>586.92999999999995</v>
      </c>
      <c r="D2" s="10">
        <v>438.76</v>
      </c>
      <c r="E2" s="10">
        <f t="shared" ref="E2:E13" si="0">D2*$E$1</f>
        <v>2193.8000000000002</v>
      </c>
      <c r="F2" s="9">
        <f t="shared" ref="F2:F13" si="1">E2+C2</f>
        <v>2780.73</v>
      </c>
    </row>
    <row r="3" spans="1:6">
      <c r="A3" s="14">
        <v>40940</v>
      </c>
      <c r="B3" s="8">
        <v>1073</v>
      </c>
      <c r="C3" s="8">
        <v>586.92999999999995</v>
      </c>
      <c r="D3" s="8">
        <v>438.76</v>
      </c>
      <c r="E3" s="8">
        <f t="shared" si="0"/>
        <v>2193.8000000000002</v>
      </c>
      <c r="F3" s="7">
        <f t="shared" si="1"/>
        <v>2780.73</v>
      </c>
    </row>
    <row r="4" spans="1:6">
      <c r="A4" s="14">
        <v>40969</v>
      </c>
      <c r="B4" s="8">
        <v>1073</v>
      </c>
      <c r="C4" s="8">
        <v>586.92999999999995</v>
      </c>
      <c r="D4" s="8">
        <v>438.76</v>
      </c>
      <c r="E4" s="8">
        <f t="shared" si="0"/>
        <v>2193.8000000000002</v>
      </c>
      <c r="F4" s="7">
        <f t="shared" si="1"/>
        <v>2780.73</v>
      </c>
    </row>
    <row r="5" spans="1:6">
      <c r="A5" s="14">
        <v>41000</v>
      </c>
      <c r="B5" s="8">
        <v>1094</v>
      </c>
      <c r="C5" s="8">
        <v>594.22</v>
      </c>
      <c r="D5" s="8">
        <v>442.92</v>
      </c>
      <c r="E5" s="8">
        <f t="shared" si="0"/>
        <v>2214.6</v>
      </c>
      <c r="F5" s="7">
        <f t="shared" si="1"/>
        <v>2808.8199999999997</v>
      </c>
    </row>
    <row r="6" spans="1:6">
      <c r="A6" s="14">
        <v>41030</v>
      </c>
      <c r="B6" s="8">
        <v>1094</v>
      </c>
      <c r="C6" s="8">
        <v>594.22</v>
      </c>
      <c r="D6" s="8">
        <v>442.92</v>
      </c>
      <c r="E6" s="8">
        <f t="shared" si="0"/>
        <v>2214.6</v>
      </c>
      <c r="F6" s="7">
        <f t="shared" si="1"/>
        <v>2808.8199999999997</v>
      </c>
    </row>
    <row r="7" spans="1:6">
      <c r="A7" s="14">
        <v>41061</v>
      </c>
      <c r="B7" s="8">
        <v>1094</v>
      </c>
      <c r="C7" s="8">
        <v>594.22</v>
      </c>
      <c r="D7" s="8">
        <v>442.92</v>
      </c>
      <c r="E7" s="8">
        <f t="shared" si="0"/>
        <v>2214.6</v>
      </c>
      <c r="F7" s="7">
        <f t="shared" si="1"/>
        <v>2808.8199999999997</v>
      </c>
    </row>
    <row r="8" spans="1:6">
      <c r="A8" s="14">
        <v>41091</v>
      </c>
      <c r="B8" s="8">
        <v>1102</v>
      </c>
      <c r="C8" s="8">
        <v>596.99</v>
      </c>
      <c r="D8" s="8">
        <v>444.54</v>
      </c>
      <c r="E8" s="8">
        <f t="shared" si="0"/>
        <v>2222.7000000000003</v>
      </c>
      <c r="F8" s="7">
        <f t="shared" si="1"/>
        <v>2819.6900000000005</v>
      </c>
    </row>
    <row r="9" spans="1:6">
      <c r="A9" s="14">
        <v>41122</v>
      </c>
      <c r="B9" s="8">
        <v>1102</v>
      </c>
      <c r="C9" s="8">
        <v>596.99</v>
      </c>
      <c r="D9" s="8">
        <v>444.54</v>
      </c>
      <c r="E9" s="8">
        <f t="shared" si="0"/>
        <v>2222.7000000000003</v>
      </c>
      <c r="F9" s="7">
        <f t="shared" si="1"/>
        <v>2819.6900000000005</v>
      </c>
    </row>
    <row r="10" spans="1:6">
      <c r="A10" s="14">
        <v>41153</v>
      </c>
      <c r="B10" s="8">
        <v>1102</v>
      </c>
      <c r="C10" s="8">
        <v>596.99</v>
      </c>
      <c r="D10" s="8">
        <v>444.54</v>
      </c>
      <c r="E10" s="8">
        <f t="shared" si="0"/>
        <v>2222.7000000000003</v>
      </c>
      <c r="F10" s="7">
        <f t="shared" si="1"/>
        <v>2819.6900000000005</v>
      </c>
    </row>
    <row r="11" spans="1:6">
      <c r="A11" s="14">
        <v>41183</v>
      </c>
      <c r="B11" s="8">
        <v>1118</v>
      </c>
      <c r="C11" s="8">
        <v>602.54999999999995</v>
      </c>
      <c r="D11" s="8">
        <v>447.79</v>
      </c>
      <c r="E11" s="8">
        <f t="shared" si="0"/>
        <v>2238.9500000000003</v>
      </c>
      <c r="F11" s="7">
        <f t="shared" si="1"/>
        <v>2841.5</v>
      </c>
    </row>
    <row r="12" spans="1:6">
      <c r="A12" s="14">
        <v>41214</v>
      </c>
      <c r="B12" s="8">
        <v>1118</v>
      </c>
      <c r="C12" s="8">
        <v>602.54999999999995</v>
      </c>
      <c r="D12" s="8">
        <v>447.79</v>
      </c>
      <c r="E12" s="8">
        <f t="shared" si="0"/>
        <v>2238.9500000000003</v>
      </c>
      <c r="F12" s="7">
        <f t="shared" si="1"/>
        <v>2841.5</v>
      </c>
    </row>
    <row r="13" spans="1:6" ht="15.75" thickBot="1">
      <c r="A13" s="15">
        <v>41244</v>
      </c>
      <c r="B13" s="6">
        <v>1134</v>
      </c>
      <c r="C13" s="6">
        <v>608.1</v>
      </c>
      <c r="D13" s="6">
        <v>450.86</v>
      </c>
      <c r="E13" s="6">
        <f t="shared" si="0"/>
        <v>2254.3000000000002</v>
      </c>
      <c r="F13" s="5">
        <f t="shared" si="1"/>
        <v>2862.4</v>
      </c>
    </row>
    <row r="14" spans="1:6">
      <c r="A14" s="16" t="s">
        <v>17</v>
      </c>
      <c r="C14" s="12">
        <f t="shared" ref="C14:E14" si="2">SUM(C2:C13)</f>
        <v>7147.6200000000008</v>
      </c>
      <c r="D14" s="12">
        <f t="shared" si="2"/>
        <v>5325.0999999999995</v>
      </c>
      <c r="E14" s="12">
        <f t="shared" si="2"/>
        <v>26625.500000000004</v>
      </c>
      <c r="F14" s="4">
        <f>SUM(F2:F13)</f>
        <v>33773.12000000001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Розрахунки (№ 2)</vt:lpstr>
      <vt:lpstr>Відрахування (№ 2)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2012-01-08T13:29:35Z</dcterms:created>
  <dcterms:modified xsi:type="dcterms:W3CDTF">2012-01-08T13:29:41Z</dcterms:modified>
</cp:coreProperties>
</file>